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3"/>
  </bookViews>
  <sheets>
    <sheet name="Camping" sheetId="1" r:id="rId1"/>
    <sheet name="Hamnen" sheetId="2" r:id="rId2"/>
    <sheet name="Övrigt" sheetId="3" r:id="rId3"/>
    <sheet name="Totalt" sheetId="4" r:id="rId4"/>
  </sheets>
  <definedNames>
    <definedName name="_xlnm.Print_Area" localSheetId="0">'Camping'!$A$1:$J$28</definedName>
    <definedName name="_xlnm.Print_Area" localSheetId="1">'Hamnen'!$A$1:$O$39</definedName>
    <definedName name="_xlnm.Print_Area" localSheetId="3">'Totalt'!$A$1:$J$25</definedName>
    <definedName name="_xlnm.Print_Area" localSheetId="2">'Övrigt'!$A$1:$F$43</definedName>
  </definedNames>
  <calcPr fullCalcOnLoad="1"/>
</workbook>
</file>

<file path=xl/sharedStrings.xml><?xml version="1.0" encoding="utf-8"?>
<sst xmlns="http://schemas.openxmlformats.org/spreadsheetml/2006/main" count="128" uniqueCount="71">
  <si>
    <t>Avgifter</t>
  </si>
  <si>
    <t>Övr rörelseintäkter</t>
  </si>
  <si>
    <t>Lämnade bidrag o gåvor</t>
  </si>
  <si>
    <t>Redovisningstjänster</t>
  </si>
  <si>
    <t>Företagsförsäkringar</t>
  </si>
  <si>
    <t>Underhåll av pir</t>
  </si>
  <si>
    <t>Muddring</t>
  </si>
  <si>
    <t>Underhåll av markområde</t>
  </si>
  <si>
    <t>Löpande underhåll</t>
  </si>
  <si>
    <t>Förbrukningsmaterial</t>
  </si>
  <si>
    <t>Förbrukningsinventarier</t>
  </si>
  <si>
    <t>Vatten</t>
  </si>
  <si>
    <t>Renhållning</t>
  </si>
  <si>
    <t>El för drift</t>
  </si>
  <si>
    <t>Avskrivningar inventarier</t>
  </si>
  <si>
    <t>Arbetsgivareavgifter</t>
  </si>
  <si>
    <t>Lön kollektivanställda</t>
  </si>
  <si>
    <t>Hamnen</t>
  </si>
  <si>
    <t>Intäkter</t>
  </si>
  <si>
    <t>Årsbudget</t>
  </si>
  <si>
    <t>Kostnader</t>
  </si>
  <si>
    <t>Per Konto:</t>
  </si>
  <si>
    <t>Summerat:</t>
  </si>
  <si>
    <t>Övrigt</t>
  </si>
  <si>
    <t>Byabladet</t>
  </si>
  <si>
    <t>Försäljn Kultur/Museum</t>
  </si>
  <si>
    <t>Uthyrning Hoddan</t>
  </si>
  <si>
    <t>Öresutjämning</t>
  </si>
  <si>
    <t>Erhållna kommunala bidrag</t>
  </si>
  <si>
    <t>Lokalhyra</t>
  </si>
  <si>
    <t>Övr medlemsfrämjande åtg</t>
  </si>
  <si>
    <t>Valborg, midsommar, jul</t>
  </si>
  <si>
    <t>Arrang. för pensionärer</t>
  </si>
  <si>
    <t>Kultur/Museum</t>
  </si>
  <si>
    <t>Datakommunikation</t>
  </si>
  <si>
    <t>Övr. förvaltningskostnader</t>
  </si>
  <si>
    <t>Övr. ej avdragsgilla kostn</t>
  </si>
  <si>
    <t>Övr avdragsgilla kostn</t>
  </si>
  <si>
    <t>Bankkostnader</t>
  </si>
  <si>
    <t>Ränteintäkter</t>
  </si>
  <si>
    <t>Ränteintäkter, skattefria</t>
  </si>
  <si>
    <t>Campingplats</t>
  </si>
  <si>
    <t>Arrende</t>
  </si>
  <si>
    <t>Kontorsmtrl, trycksaker, porto</t>
  </si>
  <si>
    <t>TOTALT Verksamheten</t>
  </si>
  <si>
    <t>Övr. kostn. transportmedel</t>
  </si>
  <si>
    <t>Årets skatt</t>
  </si>
  <si>
    <t>Avskr. över/under plan</t>
  </si>
  <si>
    <t>Återförd periodiseringsfond</t>
  </si>
  <si>
    <t>Avsättning periodiseringsfond</t>
  </si>
  <si>
    <t>Skötselavtal</t>
  </si>
  <si>
    <t>Räntekostnader levskulder</t>
  </si>
  <si>
    <t>Underhåll av strand/tångrens</t>
  </si>
  <si>
    <t>Kotorsmtrl, trycksaker, porto</t>
  </si>
  <si>
    <t>Trivselkvällar</t>
  </si>
  <si>
    <t>Räntekostnader lån</t>
  </si>
  <si>
    <t>Ny servicebyggnad kostn.</t>
  </si>
  <si>
    <t>Utdeln andra sv företag</t>
  </si>
  <si>
    <t>Resultat</t>
  </si>
  <si>
    <t xml:space="preserve">BUDGET för 2013  (preliminär) </t>
  </si>
  <si>
    <t>Verkligt</t>
  </si>
  <si>
    <t>Rosengrenska 110 + övrigt 3</t>
  </si>
  <si>
    <t>Räcke/bänk 6, Ut/in 12, Matta 6,5</t>
  </si>
  <si>
    <t>"Normalår" + kommunen</t>
  </si>
  <si>
    <t>Gjutning</t>
  </si>
  <si>
    <t>Micke+städ+fria platser</t>
  </si>
  <si>
    <t>Badbryggan + pump</t>
  </si>
  <si>
    <t>Byggn. / UH badbrygga</t>
  </si>
  <si>
    <t>131 kkr x 5,24 % för 9 mån.</t>
  </si>
  <si>
    <t>Lekplats 7 + Mittbrygga 25 + Fasad Hoddorna 25 + övrigt 23</t>
  </si>
  <si>
    <t>Inköp av pump = investering. Kostn. avskrivn.+lön + soc. Totalt 48. (under resp. rubrik)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</si>
</sst>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.0"/>
    <numFmt numFmtId="166" formatCode="yyyy/mm/dd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4" fontId="0" fillId="0" borderId="0" xfId="6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28"/>
    </sheetView>
  </sheetViews>
  <sheetFormatPr defaultColWidth="9.140625" defaultRowHeight="12.75"/>
  <cols>
    <col min="1" max="1" width="6.8515625" style="0" customWidth="1"/>
    <col min="2" max="2" width="24.57421875" style="0" bestFit="1" customWidth="1"/>
    <col min="3" max="4" width="10.7109375" style="1" customWidth="1"/>
    <col min="5" max="5" width="10.7109375" style="0" customWidth="1"/>
    <col min="6" max="6" width="10.7109375" style="1" customWidth="1"/>
  </cols>
  <sheetData>
    <row r="1" spans="1:2" ht="15">
      <c r="A1" s="3"/>
      <c r="B1" s="3" t="s">
        <v>59</v>
      </c>
    </row>
    <row r="3" ht="15">
      <c r="B3" s="3" t="s">
        <v>41</v>
      </c>
    </row>
    <row r="4" spans="2:6" ht="12.75">
      <c r="B4" s="2"/>
      <c r="C4" s="5" t="s">
        <v>60</v>
      </c>
      <c r="D4" s="5" t="s">
        <v>60</v>
      </c>
      <c r="F4" s="5" t="s">
        <v>19</v>
      </c>
    </row>
    <row r="5" spans="2:6" ht="12.75">
      <c r="B5" s="2" t="s">
        <v>22</v>
      </c>
      <c r="C5" s="4">
        <v>2011</v>
      </c>
      <c r="D5" s="4">
        <v>2012</v>
      </c>
      <c r="F5" s="4">
        <v>2013</v>
      </c>
    </row>
    <row r="6" ht="12.75">
      <c r="D6"/>
    </row>
    <row r="7" spans="2:6" ht="12.75">
      <c r="B7" t="s">
        <v>18</v>
      </c>
      <c r="C7" s="1">
        <f>+C16</f>
        <v>399185</v>
      </c>
      <c r="D7" s="1">
        <f>+D16</f>
        <v>452308</v>
      </c>
      <c r="E7" s="1"/>
      <c r="F7" s="1">
        <f>+F16</f>
        <v>454000</v>
      </c>
    </row>
    <row r="8" spans="3:6" ht="12.75">
      <c r="C8"/>
      <c r="D8"/>
      <c r="F8"/>
    </row>
    <row r="9" spans="2:6" ht="12.75">
      <c r="B9" t="s">
        <v>20</v>
      </c>
      <c r="C9" s="1">
        <f>SUM(C18:C26)</f>
        <v>-195842</v>
      </c>
      <c r="D9" s="1">
        <f>SUM(D18:D26)</f>
        <v>-148228</v>
      </c>
      <c r="E9" s="1"/>
      <c r="F9" s="1">
        <f>SUM(F18:F26)</f>
        <v>-245000</v>
      </c>
    </row>
    <row r="10" spans="3:6" ht="12.75">
      <c r="C10"/>
      <c r="D10"/>
      <c r="F10"/>
    </row>
    <row r="11" spans="2:6" ht="12.75">
      <c r="B11" s="2" t="s">
        <v>58</v>
      </c>
      <c r="C11" s="7">
        <f>+C7+C9</f>
        <v>203343</v>
      </c>
      <c r="D11" s="7">
        <f>+D7+D9</f>
        <v>304080</v>
      </c>
      <c r="E11" s="7"/>
      <c r="F11" s="7">
        <f>+F7+F9</f>
        <v>209000</v>
      </c>
    </row>
    <row r="13" spans="3:6" ht="12.75">
      <c r="C13" s="5" t="s">
        <v>60</v>
      </c>
      <c r="D13" s="5" t="s">
        <v>60</v>
      </c>
      <c r="F13" s="5" t="s">
        <v>19</v>
      </c>
    </row>
    <row r="14" spans="2:6" ht="12.75">
      <c r="B14" s="2" t="s">
        <v>21</v>
      </c>
      <c r="C14" s="4">
        <v>2011</v>
      </c>
      <c r="D14" s="4">
        <v>2012</v>
      </c>
      <c r="F14" s="4">
        <v>2013</v>
      </c>
    </row>
    <row r="15" spans="2:4" ht="12.75">
      <c r="B15" s="2" t="s">
        <v>18</v>
      </c>
      <c r="D15"/>
    </row>
    <row r="16" spans="1:6" ht="12.75">
      <c r="A16">
        <v>3922</v>
      </c>
      <c r="B16" t="s">
        <v>42</v>
      </c>
      <c r="C16" s="1">
        <v>399185</v>
      </c>
      <c r="D16" s="1">
        <v>452308</v>
      </c>
      <c r="E16" s="1"/>
      <c r="F16" s="1">
        <v>454000</v>
      </c>
    </row>
    <row r="17" spans="2:5" ht="12.75">
      <c r="B17" s="2" t="s">
        <v>20</v>
      </c>
      <c r="E17" s="1"/>
    </row>
    <row r="18" spans="1:6" ht="12.75">
      <c r="A18">
        <v>5210</v>
      </c>
      <c r="B18" t="s">
        <v>42</v>
      </c>
      <c r="C18" s="1">
        <v>-2596</v>
      </c>
      <c r="D18" s="1">
        <v>-2677</v>
      </c>
      <c r="E18" s="1"/>
      <c r="F18" s="1">
        <v>-3000</v>
      </c>
    </row>
    <row r="19" spans="1:6" ht="12.75">
      <c r="A19">
        <v>5460</v>
      </c>
      <c r="B19" s="6" t="s">
        <v>9</v>
      </c>
      <c r="C19" s="1">
        <v>-1126</v>
      </c>
      <c r="D19" s="1">
        <v>0</v>
      </c>
      <c r="E19" s="1"/>
      <c r="F19" s="1">
        <v>-1000</v>
      </c>
    </row>
    <row r="20" spans="1:8" ht="12.75">
      <c r="A20">
        <v>5500</v>
      </c>
      <c r="B20" t="s">
        <v>8</v>
      </c>
      <c r="C20" s="1">
        <v>-2087</v>
      </c>
      <c r="D20" s="1">
        <v>-40</v>
      </c>
      <c r="E20" s="1"/>
      <c r="F20" s="1">
        <v>-113000</v>
      </c>
      <c r="H20" t="s">
        <v>61</v>
      </c>
    </row>
    <row r="21" spans="1:6" ht="12.75">
      <c r="A21">
        <v>5502</v>
      </c>
      <c r="B21" t="s">
        <v>7</v>
      </c>
      <c r="C21" s="1">
        <v>-1289</v>
      </c>
      <c r="D21" s="1">
        <v>-17185</v>
      </c>
      <c r="E21" s="1"/>
      <c r="F21" s="1">
        <v>-10000</v>
      </c>
    </row>
    <row r="22" spans="1:6" ht="12.75">
      <c r="A22">
        <v>5800</v>
      </c>
      <c r="B22" t="s">
        <v>56</v>
      </c>
      <c r="C22" s="1">
        <v>-58315</v>
      </c>
      <c r="D22" s="1">
        <v>0</v>
      </c>
      <c r="E22" s="1"/>
      <c r="F22" s="1">
        <v>0</v>
      </c>
    </row>
    <row r="23" spans="1:6" ht="12.75">
      <c r="A23">
        <v>6310</v>
      </c>
      <c r="B23" t="s">
        <v>4</v>
      </c>
      <c r="C23" s="1">
        <v>-14624</v>
      </c>
      <c r="D23" s="1">
        <v>-13841</v>
      </c>
      <c r="E23" s="1"/>
      <c r="F23" s="1">
        <v>-14000</v>
      </c>
    </row>
    <row r="24" spans="1:6" ht="12.75">
      <c r="A24">
        <v>7010</v>
      </c>
      <c r="B24" t="s">
        <v>16</v>
      </c>
      <c r="C24" s="1">
        <v>-450</v>
      </c>
      <c r="D24" s="1">
        <v>-4250</v>
      </c>
      <c r="E24" s="1"/>
      <c r="F24" s="1">
        <v>-1000</v>
      </c>
    </row>
    <row r="25" spans="1:6" ht="12.75">
      <c r="A25">
        <v>7510</v>
      </c>
      <c r="B25" t="s">
        <v>15</v>
      </c>
      <c r="C25" s="1">
        <v>0</v>
      </c>
      <c r="D25" s="1">
        <v>-1178</v>
      </c>
      <c r="E25" s="1"/>
      <c r="F25" s="1">
        <v>0</v>
      </c>
    </row>
    <row r="26" spans="1:8" ht="12.75">
      <c r="A26">
        <v>7832</v>
      </c>
      <c r="B26" t="s">
        <v>14</v>
      </c>
      <c r="C26" s="1">
        <v>-115355</v>
      </c>
      <c r="D26" s="1">
        <f>-93272-15785</f>
        <v>-109057</v>
      </c>
      <c r="E26" s="1"/>
      <c r="F26" s="1">
        <v>-103000</v>
      </c>
      <c r="H26">
        <f>-9.4-93.3</f>
        <v>-102.7</v>
      </c>
    </row>
    <row r="27" spans="4:5" ht="12.75">
      <c r="D27"/>
      <c r="E27" s="1"/>
    </row>
    <row r="28" spans="3:6" ht="12.75">
      <c r="C28" s="7">
        <f>SUM(C16:C26)</f>
        <v>203343</v>
      </c>
      <c r="D28" s="7">
        <f>SUM(D16:D26)</f>
        <v>304080</v>
      </c>
      <c r="E28" s="7"/>
      <c r="F28" s="7">
        <f>SUM(F16:F26)</f>
        <v>209000</v>
      </c>
    </row>
    <row r="33" ht="12.75">
      <c r="E33" s="12"/>
    </row>
  </sheetData>
  <sheetProtection/>
  <printOptions/>
  <pageMargins left="0.7480314960629921" right="0.5118110236220472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&amp;R&amp;F&amp;A &amp;D H Hjorth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pane xSplit="2" ySplit="5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39"/>
    </sheetView>
  </sheetViews>
  <sheetFormatPr defaultColWidth="9.140625" defaultRowHeight="12.75"/>
  <cols>
    <col min="2" max="2" width="24.57421875" style="0" bestFit="1" customWidth="1"/>
    <col min="3" max="3" width="10.7109375" style="1" customWidth="1"/>
    <col min="4" max="5" width="10.7109375" style="0" customWidth="1"/>
    <col min="6" max="6" width="10.7109375" style="1" customWidth="1"/>
    <col min="7" max="7" width="12.7109375" style="0" bestFit="1" customWidth="1"/>
  </cols>
  <sheetData>
    <row r="1" spans="1:2" ht="15">
      <c r="A1" s="3"/>
      <c r="B1" s="3" t="s">
        <v>59</v>
      </c>
    </row>
    <row r="3" ht="15">
      <c r="B3" s="3" t="s">
        <v>17</v>
      </c>
    </row>
    <row r="4" spans="2:6" ht="12.75">
      <c r="B4" s="2"/>
      <c r="C4" s="5" t="s">
        <v>60</v>
      </c>
      <c r="D4" s="5" t="s">
        <v>60</v>
      </c>
      <c r="F4" s="5" t="s">
        <v>19</v>
      </c>
    </row>
    <row r="5" spans="2:6" ht="12.75">
      <c r="B5" s="2" t="s">
        <v>22</v>
      </c>
      <c r="C5" s="4">
        <v>2011</v>
      </c>
      <c r="D5" s="4">
        <v>2012</v>
      </c>
      <c r="F5" s="4">
        <v>2013</v>
      </c>
    </row>
    <row r="7" spans="2:6" ht="12.75">
      <c r="B7" t="s">
        <v>18</v>
      </c>
      <c r="C7" s="1">
        <f>+C16+C17+C18</f>
        <v>242513</v>
      </c>
      <c r="D7" s="1">
        <f>+D16+D17+D18</f>
        <v>248489</v>
      </c>
      <c r="E7" s="1"/>
      <c r="F7" s="1">
        <f>+F16+F17+F18</f>
        <v>261000</v>
      </c>
    </row>
    <row r="8" spans="3:6" ht="12.75">
      <c r="C8"/>
      <c r="F8"/>
    </row>
    <row r="9" spans="2:6" ht="12.75">
      <c r="B9" t="s">
        <v>20</v>
      </c>
      <c r="C9" s="1">
        <f>SUM(C20:C37)</f>
        <v>-290155</v>
      </c>
      <c r="D9" s="1">
        <f>SUM(D20:D37)</f>
        <v>-289466</v>
      </c>
      <c r="E9" s="1"/>
      <c r="F9" s="1">
        <f>SUM(F20:F37)</f>
        <v>-380000</v>
      </c>
    </row>
    <row r="10" spans="3:6" ht="12.75">
      <c r="C10"/>
      <c r="F10"/>
    </row>
    <row r="11" spans="2:6" ht="12.75">
      <c r="B11" s="2" t="s">
        <v>58</v>
      </c>
      <c r="C11" s="7">
        <f>+C7+C9</f>
        <v>-47642</v>
      </c>
      <c r="D11" s="7">
        <f>+D7+D9</f>
        <v>-40977</v>
      </c>
      <c r="E11" s="7"/>
      <c r="F11" s="7">
        <f>+F7+F9</f>
        <v>-119000</v>
      </c>
    </row>
    <row r="12" ht="12.75">
      <c r="D12" s="1"/>
    </row>
    <row r="13" spans="3:7" ht="12.75">
      <c r="C13" s="5" t="s">
        <v>60</v>
      </c>
      <c r="D13" s="5" t="s">
        <v>60</v>
      </c>
      <c r="F13" s="5" t="s">
        <v>19</v>
      </c>
      <c r="G13" s="5"/>
    </row>
    <row r="14" spans="2:7" ht="12.75">
      <c r="B14" s="2" t="s">
        <v>21</v>
      </c>
      <c r="C14" s="4">
        <v>2011</v>
      </c>
      <c r="D14" s="4">
        <v>2012</v>
      </c>
      <c r="F14" s="4">
        <v>2013</v>
      </c>
      <c r="G14" s="4"/>
    </row>
    <row r="15" spans="2:7" ht="12.75">
      <c r="B15" s="2" t="s">
        <v>18</v>
      </c>
      <c r="G15" s="10"/>
    </row>
    <row r="16" spans="1:9" ht="12.75">
      <c r="A16">
        <v>3041</v>
      </c>
      <c r="B16" t="s">
        <v>0</v>
      </c>
      <c r="C16" s="1">
        <v>226113</v>
      </c>
      <c r="D16" s="1">
        <v>237864</v>
      </c>
      <c r="E16" s="1"/>
      <c r="F16" s="1">
        <v>236000</v>
      </c>
      <c r="G16" s="1"/>
      <c r="H16" s="1"/>
      <c r="I16" s="1"/>
    </row>
    <row r="17" spans="1:9" ht="12.75">
      <c r="A17">
        <v>3989</v>
      </c>
      <c r="B17" t="s">
        <v>50</v>
      </c>
      <c r="C17" s="1">
        <v>16400</v>
      </c>
      <c r="D17" s="1">
        <v>10625</v>
      </c>
      <c r="E17" s="1"/>
      <c r="F17" s="1">
        <v>25000</v>
      </c>
      <c r="G17" s="1"/>
      <c r="H17" s="1"/>
      <c r="I17" s="1"/>
    </row>
    <row r="18" spans="1:9" ht="12.75">
      <c r="A18">
        <v>3990</v>
      </c>
      <c r="B18" t="s">
        <v>1</v>
      </c>
      <c r="C18" s="1">
        <v>0</v>
      </c>
      <c r="D18" s="1">
        <v>0</v>
      </c>
      <c r="E18" s="1"/>
      <c r="F18" s="1">
        <v>0</v>
      </c>
      <c r="G18" s="1"/>
      <c r="H18" s="1"/>
      <c r="I18" s="1"/>
    </row>
    <row r="19" spans="2:9" ht="12.75">
      <c r="B19" s="2" t="s">
        <v>20</v>
      </c>
      <c r="D19" s="1"/>
      <c r="G19" s="1"/>
      <c r="H19" s="1"/>
      <c r="I19" s="1"/>
    </row>
    <row r="20" spans="1:9" ht="12.75">
      <c r="A20">
        <v>5310</v>
      </c>
      <c r="B20" t="s">
        <v>13</v>
      </c>
      <c r="C20" s="1">
        <v>-17458</v>
      </c>
      <c r="D20" s="1">
        <v>-13384</v>
      </c>
      <c r="E20" s="1"/>
      <c r="F20" s="1">
        <v>-14000</v>
      </c>
      <c r="G20" s="1"/>
      <c r="H20" s="1"/>
      <c r="I20" s="1"/>
    </row>
    <row r="21" spans="1:9" ht="12.75">
      <c r="A21">
        <v>5340</v>
      </c>
      <c r="B21" t="s">
        <v>12</v>
      </c>
      <c r="C21" s="1">
        <v>-9101</v>
      </c>
      <c r="D21" s="1">
        <v>-8682</v>
      </c>
      <c r="E21" s="1"/>
      <c r="F21" s="1">
        <v>-9000</v>
      </c>
      <c r="G21" s="1"/>
      <c r="H21" s="1"/>
      <c r="I21" s="1"/>
    </row>
    <row r="22" spans="1:9" ht="12.75">
      <c r="A22">
        <v>5380</v>
      </c>
      <c r="B22" t="s">
        <v>11</v>
      </c>
      <c r="C22" s="1">
        <v>-947</v>
      </c>
      <c r="D22" s="1">
        <v>-2488</v>
      </c>
      <c r="E22" s="1"/>
      <c r="F22" s="1">
        <v>-2500</v>
      </c>
      <c r="G22" s="1"/>
      <c r="H22" s="1"/>
      <c r="I22" s="1"/>
    </row>
    <row r="23" spans="1:9" ht="12.75">
      <c r="A23">
        <v>5410</v>
      </c>
      <c r="B23" t="s">
        <v>10</v>
      </c>
      <c r="C23" s="1">
        <v>-2535</v>
      </c>
      <c r="D23" s="1">
        <v>-14258</v>
      </c>
      <c r="E23" s="1"/>
      <c r="F23" s="1">
        <v>-15000</v>
      </c>
      <c r="G23" s="1"/>
      <c r="H23" s="1"/>
      <c r="I23" s="1"/>
    </row>
    <row r="24" spans="1:9" ht="12.75">
      <c r="A24">
        <v>5460</v>
      </c>
      <c r="B24" t="s">
        <v>9</v>
      </c>
      <c r="C24" s="1">
        <v>-5924</v>
      </c>
      <c r="D24" s="1">
        <v>-5024</v>
      </c>
      <c r="E24" s="1"/>
      <c r="F24" s="1">
        <v>-7000</v>
      </c>
      <c r="G24" s="1"/>
      <c r="H24" s="1"/>
      <c r="I24" s="1"/>
    </row>
    <row r="25" spans="1:9" ht="12.75">
      <c r="A25">
        <v>5500</v>
      </c>
      <c r="B25" t="s">
        <v>8</v>
      </c>
      <c r="C25" s="1">
        <v>-177310</v>
      </c>
      <c r="D25" s="1">
        <v>-97054</v>
      </c>
      <c r="E25" s="1"/>
      <c r="F25" s="1">
        <v>-80000</v>
      </c>
      <c r="G25" s="1"/>
      <c r="H25" s="1" t="s">
        <v>69</v>
      </c>
      <c r="I25" s="1"/>
    </row>
    <row r="26" spans="1:9" ht="12.75">
      <c r="A26">
        <v>5502</v>
      </c>
      <c r="B26" t="s">
        <v>7</v>
      </c>
      <c r="C26" s="1">
        <v>-4784</v>
      </c>
      <c r="D26" s="1">
        <v>-19354</v>
      </c>
      <c r="E26" s="1"/>
      <c r="F26" s="1">
        <v>-8000</v>
      </c>
      <c r="G26" s="1"/>
      <c r="H26" s="1" t="s">
        <v>63</v>
      </c>
      <c r="I26" s="1"/>
    </row>
    <row r="27" spans="1:9" ht="12.75">
      <c r="A27">
        <v>5505</v>
      </c>
      <c r="B27" t="s">
        <v>6</v>
      </c>
      <c r="C27" s="1">
        <v>0</v>
      </c>
      <c r="D27" s="1">
        <v>0</v>
      </c>
      <c r="E27" s="1"/>
      <c r="F27" s="1">
        <v>0</v>
      </c>
      <c r="G27" s="1"/>
      <c r="H27" s="1" t="s">
        <v>70</v>
      </c>
      <c r="I27" s="1"/>
    </row>
    <row r="28" spans="1:9" ht="12.75">
      <c r="A28">
        <v>5506</v>
      </c>
      <c r="B28" t="s">
        <v>5</v>
      </c>
      <c r="C28" s="1">
        <v>7680</v>
      </c>
      <c r="D28" s="1">
        <v>0</v>
      </c>
      <c r="E28" s="1"/>
      <c r="F28" s="1">
        <v>-50000</v>
      </c>
      <c r="G28" s="1"/>
      <c r="H28" s="1" t="s">
        <v>64</v>
      </c>
      <c r="I28" s="1"/>
    </row>
    <row r="29" spans="1:9" ht="12.75">
      <c r="A29">
        <v>5507</v>
      </c>
      <c r="B29" t="s">
        <v>67</v>
      </c>
      <c r="C29" s="1">
        <v>-5661</v>
      </c>
      <c r="D29" s="1">
        <v>-42168</v>
      </c>
      <c r="E29" s="1"/>
      <c r="F29" s="1">
        <v>-30000</v>
      </c>
      <c r="G29" s="1"/>
      <c r="H29" s="1" t="s">
        <v>62</v>
      </c>
      <c r="I29" s="1"/>
    </row>
    <row r="30" spans="1:9" ht="12.75">
      <c r="A30">
        <v>5589</v>
      </c>
      <c r="B30" t="s">
        <v>52</v>
      </c>
      <c r="C30" s="1">
        <v>-16400</v>
      </c>
      <c r="D30" s="1">
        <v>-10625</v>
      </c>
      <c r="E30" s="1"/>
      <c r="F30" s="1">
        <v>-25000</v>
      </c>
      <c r="G30" s="1"/>
      <c r="H30" s="1"/>
      <c r="I30" s="1"/>
    </row>
    <row r="31" spans="1:9" ht="12.75">
      <c r="A31">
        <v>5690</v>
      </c>
      <c r="B31" t="s">
        <v>45</v>
      </c>
      <c r="C31" s="1">
        <v>-484</v>
      </c>
      <c r="D31" s="1">
        <v>-2125</v>
      </c>
      <c r="E31" s="1"/>
      <c r="F31" s="1">
        <v>-1000</v>
      </c>
      <c r="G31" s="1"/>
      <c r="H31" s="1"/>
      <c r="I31" s="1"/>
    </row>
    <row r="32" spans="1:9" ht="12.75">
      <c r="A32">
        <v>6110</v>
      </c>
      <c r="B32" t="s">
        <v>53</v>
      </c>
      <c r="C32" s="1">
        <v>-307</v>
      </c>
      <c r="D32" s="1">
        <v>-298</v>
      </c>
      <c r="E32" s="1"/>
      <c r="F32" s="1">
        <v>-500</v>
      </c>
      <c r="G32" s="1"/>
      <c r="H32" s="1"/>
      <c r="I32" s="1"/>
    </row>
    <row r="33" spans="1:9" ht="12.75">
      <c r="A33">
        <v>6310</v>
      </c>
      <c r="B33" t="s">
        <v>4</v>
      </c>
      <c r="C33" s="1">
        <v>-5739</v>
      </c>
      <c r="D33" s="1">
        <v>-6583</v>
      </c>
      <c r="E33" s="1"/>
      <c r="F33" s="1">
        <v>-7000</v>
      </c>
      <c r="G33" s="1"/>
      <c r="H33" s="1"/>
      <c r="I33" s="1"/>
    </row>
    <row r="34" spans="1:9" ht="12.75">
      <c r="A34">
        <v>6530</v>
      </c>
      <c r="B34" t="s">
        <v>3</v>
      </c>
      <c r="C34" s="1">
        <v>-15566</v>
      </c>
      <c r="D34" s="1">
        <v>-13724</v>
      </c>
      <c r="E34" s="1"/>
      <c r="F34" s="1">
        <v>-16000</v>
      </c>
      <c r="G34" s="1"/>
      <c r="H34" s="1"/>
      <c r="I34" s="1"/>
    </row>
    <row r="35" spans="1:9" ht="12.75">
      <c r="A35">
        <v>7010</v>
      </c>
      <c r="B35" t="s">
        <v>16</v>
      </c>
      <c r="C35" s="1">
        <v>-27243</v>
      </c>
      <c r="D35" s="1">
        <v>-37096</v>
      </c>
      <c r="E35" s="1"/>
      <c r="F35" s="1">
        <v>-72000</v>
      </c>
      <c r="G35" s="1"/>
      <c r="H35" s="8" t="s">
        <v>65</v>
      </c>
      <c r="I35" s="1"/>
    </row>
    <row r="36" spans="1:9" ht="12.75">
      <c r="A36">
        <v>7510</v>
      </c>
      <c r="B36" t="s">
        <v>15</v>
      </c>
      <c r="C36" s="1">
        <v>-6741</v>
      </c>
      <c r="D36" s="1">
        <v>-9488</v>
      </c>
      <c r="E36" s="1"/>
      <c r="F36" s="1">
        <v>-21000</v>
      </c>
      <c r="G36" s="1"/>
      <c r="H36" s="8"/>
      <c r="I36" s="1"/>
    </row>
    <row r="37" spans="1:9" ht="12.75">
      <c r="A37">
        <v>7832</v>
      </c>
      <c r="B37" t="s">
        <v>14</v>
      </c>
      <c r="C37" s="1">
        <v>-1635</v>
      </c>
      <c r="D37" s="1">
        <v>-7115</v>
      </c>
      <c r="E37" s="1"/>
      <c r="F37" s="1">
        <v>-22000</v>
      </c>
      <c r="G37" s="1"/>
      <c r="H37" s="1" t="s">
        <v>66</v>
      </c>
      <c r="I37" s="1"/>
    </row>
    <row r="38" spans="7:9" ht="12.75">
      <c r="G38" s="1"/>
      <c r="H38" s="1"/>
      <c r="I38" s="1"/>
    </row>
    <row r="39" spans="3:9" s="2" customFormat="1" ht="12.75">
      <c r="C39" s="7">
        <f>SUM(C16:C37)</f>
        <v>-47642</v>
      </c>
      <c r="D39" s="7">
        <f>SUM(D16:D37)</f>
        <v>-40977</v>
      </c>
      <c r="E39" s="7"/>
      <c r="F39" s="7">
        <f>SUM(F16:F37)</f>
        <v>-119000</v>
      </c>
      <c r="G39" s="7"/>
      <c r="H39" s="7"/>
      <c r="I39" s="7"/>
    </row>
    <row r="40" spans="7:9" ht="12.75">
      <c r="G40" s="1"/>
      <c r="H40" s="1"/>
      <c r="I40" s="1"/>
    </row>
    <row r="42" ht="12.75">
      <c r="E42" s="1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Footer>&amp;R&amp;F &amp;A &amp;D H Hjorth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43"/>
    </sheetView>
  </sheetViews>
  <sheetFormatPr defaultColWidth="9.140625" defaultRowHeight="12.75"/>
  <cols>
    <col min="2" max="2" width="25.28125" style="0" customWidth="1"/>
    <col min="3" max="3" width="10.7109375" style="1" bestFit="1" customWidth="1"/>
    <col min="4" max="4" width="12.421875" style="0" bestFit="1" customWidth="1"/>
    <col min="5" max="5" width="9.7109375" style="0" bestFit="1" customWidth="1"/>
    <col min="6" max="6" width="10.7109375" style="1" bestFit="1" customWidth="1"/>
  </cols>
  <sheetData>
    <row r="1" spans="1:2" ht="15">
      <c r="A1" s="3"/>
      <c r="B1" s="3" t="s">
        <v>59</v>
      </c>
    </row>
    <row r="3" ht="15">
      <c r="B3" s="3" t="s">
        <v>23</v>
      </c>
    </row>
    <row r="4" spans="2:6" ht="12.75">
      <c r="B4" s="2"/>
      <c r="C4" s="5" t="s">
        <v>60</v>
      </c>
      <c r="D4" s="5" t="s">
        <v>60</v>
      </c>
      <c r="F4" s="5" t="s">
        <v>19</v>
      </c>
    </row>
    <row r="5" spans="2:6" ht="12.75">
      <c r="B5" s="2" t="s">
        <v>22</v>
      </c>
      <c r="C5" s="4">
        <v>2011</v>
      </c>
      <c r="D5" s="4">
        <v>2012</v>
      </c>
      <c r="F5" s="4">
        <v>2013</v>
      </c>
    </row>
    <row r="7" spans="2:6" ht="12.75">
      <c r="B7" t="s">
        <v>18</v>
      </c>
      <c r="C7" s="1">
        <f>SUM(C16:C22)</f>
        <v>128460.03</v>
      </c>
      <c r="D7" s="1">
        <f>SUM(D16:D22)</f>
        <v>181590</v>
      </c>
      <c r="E7" s="1"/>
      <c r="F7" s="1">
        <f>SUM(F16:F22)</f>
        <v>116000</v>
      </c>
    </row>
    <row r="8" spans="3:6" ht="12.75">
      <c r="C8"/>
      <c r="F8"/>
    </row>
    <row r="9" spans="2:6" ht="12.75">
      <c r="B9" t="s">
        <v>20</v>
      </c>
      <c r="C9" s="1">
        <f>SUM(C24:C41)</f>
        <v>-167377</v>
      </c>
      <c r="D9" s="1">
        <f>SUM(D24:D41)</f>
        <v>-178289.73</v>
      </c>
      <c r="E9" s="1"/>
      <c r="F9" s="1">
        <f>SUM(F24:F41)</f>
        <v>-210000</v>
      </c>
    </row>
    <row r="10" spans="3:6" ht="12.75">
      <c r="C10"/>
      <c r="F10"/>
    </row>
    <row r="11" spans="2:6" ht="12.75">
      <c r="B11" s="2" t="s">
        <v>58</v>
      </c>
      <c r="C11" s="7">
        <f>+C7+C9</f>
        <v>-38916.97</v>
      </c>
      <c r="D11" s="7">
        <f>+D7+D9</f>
        <v>3300.2699999999895</v>
      </c>
      <c r="E11" s="7"/>
      <c r="F11" s="7">
        <f>+F7+F9</f>
        <v>-94000</v>
      </c>
    </row>
    <row r="12" ht="12.75">
      <c r="D12" s="1"/>
    </row>
    <row r="13" spans="3:6" ht="12.75">
      <c r="C13" s="5" t="s">
        <v>60</v>
      </c>
      <c r="D13" s="5" t="s">
        <v>60</v>
      </c>
      <c r="F13" s="5" t="s">
        <v>19</v>
      </c>
    </row>
    <row r="14" spans="2:6" ht="12.75">
      <c r="B14" s="2" t="s">
        <v>21</v>
      </c>
      <c r="C14" s="4">
        <v>2011</v>
      </c>
      <c r="D14" s="4">
        <v>2012</v>
      </c>
      <c r="F14" s="4">
        <v>2013</v>
      </c>
    </row>
    <row r="15" ht="12.75">
      <c r="B15" s="2" t="s">
        <v>18</v>
      </c>
    </row>
    <row r="16" spans="1:6" ht="12.75">
      <c r="A16">
        <v>3041</v>
      </c>
      <c r="B16" t="s">
        <v>0</v>
      </c>
      <c r="C16" s="1">
        <v>58400</v>
      </c>
      <c r="D16" s="1">
        <v>58900</v>
      </c>
      <c r="E16" s="1"/>
      <c r="F16" s="1">
        <v>58000</v>
      </c>
    </row>
    <row r="17" spans="1:7" ht="12.75">
      <c r="A17">
        <v>3042</v>
      </c>
      <c r="B17" t="s">
        <v>24</v>
      </c>
      <c r="C17" s="1">
        <v>6700</v>
      </c>
      <c r="D17" s="1">
        <v>6400</v>
      </c>
      <c r="E17" s="1"/>
      <c r="F17" s="1">
        <v>6000</v>
      </c>
      <c r="G17" s="9"/>
    </row>
    <row r="18" spans="1:7" ht="12.75">
      <c r="A18">
        <v>3054</v>
      </c>
      <c r="B18" t="s">
        <v>25</v>
      </c>
      <c r="C18" s="1">
        <v>19297</v>
      </c>
      <c r="D18" s="1">
        <v>26142</v>
      </c>
      <c r="E18" s="1"/>
      <c r="F18" s="1">
        <v>20000</v>
      </c>
      <c r="G18" s="9"/>
    </row>
    <row r="19" spans="1:7" ht="12.75">
      <c r="A19">
        <v>3055</v>
      </c>
      <c r="B19" t="s">
        <v>26</v>
      </c>
      <c r="C19" s="1">
        <v>14552</v>
      </c>
      <c r="D19" s="1">
        <v>20958</v>
      </c>
      <c r="E19" s="1"/>
      <c r="F19" s="1">
        <v>12000</v>
      </c>
      <c r="G19" s="9"/>
    </row>
    <row r="20" spans="1:6" ht="12.75">
      <c r="A20">
        <v>3740</v>
      </c>
      <c r="B20" t="s">
        <v>27</v>
      </c>
      <c r="C20" s="1">
        <v>-2.97</v>
      </c>
      <c r="D20" s="1">
        <v>0</v>
      </c>
      <c r="E20" s="1"/>
      <c r="F20" s="1">
        <v>0</v>
      </c>
    </row>
    <row r="21" spans="1:6" ht="12.75">
      <c r="A21">
        <v>3987</v>
      </c>
      <c r="B21" t="s">
        <v>28</v>
      </c>
      <c r="C21" s="1">
        <v>29414</v>
      </c>
      <c r="D21" s="1">
        <v>68890</v>
      </c>
      <c r="E21" s="1"/>
      <c r="F21" s="1">
        <v>20000</v>
      </c>
    </row>
    <row r="22" spans="1:6" ht="12.75">
      <c r="A22">
        <v>3990</v>
      </c>
      <c r="B22" t="s">
        <v>1</v>
      </c>
      <c r="C22" s="1">
        <v>100</v>
      </c>
      <c r="D22" s="1">
        <v>300</v>
      </c>
      <c r="E22" s="1"/>
      <c r="F22" s="1">
        <v>0</v>
      </c>
    </row>
    <row r="23" spans="2:5" ht="12.75">
      <c r="B23" s="2" t="s">
        <v>20</v>
      </c>
      <c r="D23" s="1"/>
      <c r="E23" s="1"/>
    </row>
    <row r="24" spans="1:7" ht="12.75">
      <c r="A24">
        <v>5010</v>
      </c>
      <c r="B24" s="6" t="s">
        <v>29</v>
      </c>
      <c r="C24" s="1">
        <v>-3992</v>
      </c>
      <c r="D24" s="1">
        <v>-4080</v>
      </c>
      <c r="E24" s="1"/>
      <c r="F24" s="1">
        <v>-4000</v>
      </c>
      <c r="G24" s="9"/>
    </row>
    <row r="25" spans="1:6" ht="12.75">
      <c r="A25">
        <v>5410</v>
      </c>
      <c r="B25" t="s">
        <v>10</v>
      </c>
      <c r="C25" s="1">
        <v>0</v>
      </c>
      <c r="D25" s="1">
        <v>-3500</v>
      </c>
      <c r="E25" s="1"/>
      <c r="F25" s="1">
        <v>-2000</v>
      </c>
    </row>
    <row r="26" spans="1:6" ht="12.75">
      <c r="A26">
        <v>5460</v>
      </c>
      <c r="B26" t="s">
        <v>9</v>
      </c>
      <c r="C26" s="1">
        <v>-224</v>
      </c>
      <c r="D26" s="1">
        <v>-90</v>
      </c>
      <c r="E26" s="1"/>
      <c r="F26" s="1">
        <v>-500</v>
      </c>
    </row>
    <row r="27" spans="1:6" ht="12.75">
      <c r="A27">
        <v>5500</v>
      </c>
      <c r="B27" t="s">
        <v>8</v>
      </c>
      <c r="C27" s="1">
        <v>0</v>
      </c>
      <c r="D27" s="1">
        <v>-798</v>
      </c>
      <c r="E27" s="1"/>
      <c r="F27" s="1">
        <v>-4000</v>
      </c>
    </row>
    <row r="28" spans="1:7" ht="12.75">
      <c r="A28">
        <v>5901</v>
      </c>
      <c r="B28" t="s">
        <v>24</v>
      </c>
      <c r="C28" s="1">
        <v>-57658</v>
      </c>
      <c r="D28" s="1">
        <v>-65882</v>
      </c>
      <c r="E28" s="1"/>
      <c r="F28" s="1">
        <v>-65000</v>
      </c>
      <c r="G28" s="9"/>
    </row>
    <row r="29" spans="1:6" ht="12.75">
      <c r="A29">
        <v>5905</v>
      </c>
      <c r="B29" t="s">
        <v>30</v>
      </c>
      <c r="C29" s="1">
        <v>-20150</v>
      </c>
      <c r="D29" s="1">
        <v>-22100</v>
      </c>
      <c r="E29" s="1"/>
      <c r="F29" s="1">
        <v>-22000</v>
      </c>
    </row>
    <row r="30" spans="1:6" ht="12.75">
      <c r="A30">
        <v>5906</v>
      </c>
      <c r="B30" t="s">
        <v>31</v>
      </c>
      <c r="C30" s="1">
        <v>-12695</v>
      </c>
      <c r="D30" s="1">
        <v>-12970</v>
      </c>
      <c r="E30" s="1"/>
      <c r="F30" s="1">
        <v>-20000</v>
      </c>
    </row>
    <row r="31" spans="1:7" ht="12.75">
      <c r="A31">
        <v>5985</v>
      </c>
      <c r="B31" t="s">
        <v>32</v>
      </c>
      <c r="C31" s="1">
        <v>-20749</v>
      </c>
      <c r="D31" s="1">
        <v>-24430</v>
      </c>
      <c r="E31" s="1"/>
      <c r="F31" s="1">
        <v>-35000</v>
      </c>
      <c r="G31" s="9"/>
    </row>
    <row r="32" spans="1:6" ht="12.75">
      <c r="A32">
        <v>6000</v>
      </c>
      <c r="B32" t="s">
        <v>33</v>
      </c>
      <c r="C32" s="1">
        <v>-477</v>
      </c>
      <c r="D32" s="1">
        <v>-788</v>
      </c>
      <c r="E32" s="1"/>
      <c r="F32" s="1">
        <v>-5000</v>
      </c>
    </row>
    <row r="33" spans="1:6" ht="12.75">
      <c r="A33">
        <v>6070</v>
      </c>
      <c r="B33" t="s">
        <v>54</v>
      </c>
      <c r="C33" s="1">
        <v>0</v>
      </c>
      <c r="D33" s="1">
        <v>0</v>
      </c>
      <c r="E33" s="1"/>
      <c r="F33" s="1">
        <v>-5000</v>
      </c>
    </row>
    <row r="34" spans="1:7" ht="12.75">
      <c r="A34">
        <v>6110</v>
      </c>
      <c r="B34" t="s">
        <v>43</v>
      </c>
      <c r="C34" s="1">
        <v>-6684</v>
      </c>
      <c r="D34" s="1">
        <v>-5152.73</v>
      </c>
      <c r="E34" s="1"/>
      <c r="F34" s="1">
        <v>-7000</v>
      </c>
      <c r="G34" s="9"/>
    </row>
    <row r="35" spans="1:6" ht="12.75">
      <c r="A35">
        <v>6230</v>
      </c>
      <c r="B35" t="s">
        <v>34</v>
      </c>
      <c r="C35" s="1">
        <v>-479</v>
      </c>
      <c r="D35" s="1">
        <v>-383</v>
      </c>
      <c r="E35" s="1"/>
      <c r="F35" s="1">
        <v>-500</v>
      </c>
    </row>
    <row r="36" spans="1:6" ht="12.75">
      <c r="A36">
        <v>6310</v>
      </c>
      <c r="B36" t="s">
        <v>4</v>
      </c>
      <c r="C36" s="1">
        <v>-1889</v>
      </c>
      <c r="D36" s="1">
        <v>-2208</v>
      </c>
      <c r="E36" s="1"/>
      <c r="F36" s="1">
        <v>-2000</v>
      </c>
    </row>
    <row r="37" spans="1:6" ht="12.75">
      <c r="A37">
        <v>6490</v>
      </c>
      <c r="B37" t="s">
        <v>35</v>
      </c>
      <c r="C37" s="1">
        <v>-700</v>
      </c>
      <c r="D37" s="1">
        <v>-2218</v>
      </c>
      <c r="E37" s="1"/>
      <c r="F37" s="1">
        <v>-1000</v>
      </c>
    </row>
    <row r="38" spans="1:6" ht="12.75">
      <c r="A38">
        <v>6570</v>
      </c>
      <c r="B38" t="s">
        <v>38</v>
      </c>
      <c r="C38" s="1">
        <v>-7008</v>
      </c>
      <c r="D38" s="1">
        <v>-950</v>
      </c>
      <c r="E38" s="1"/>
      <c r="F38" s="1">
        <v>-1000</v>
      </c>
    </row>
    <row r="39" spans="1:6" ht="12.75">
      <c r="A39">
        <v>6991</v>
      </c>
      <c r="B39" t="s">
        <v>37</v>
      </c>
      <c r="C39" s="1">
        <v>-8277</v>
      </c>
      <c r="D39" s="1">
        <v>-5702</v>
      </c>
      <c r="E39" s="1"/>
      <c r="F39" s="1">
        <v>-18000</v>
      </c>
    </row>
    <row r="40" spans="1:6" ht="12.75">
      <c r="A40">
        <v>6992</v>
      </c>
      <c r="B40" t="s">
        <v>36</v>
      </c>
      <c r="C40" s="1">
        <v>-8795</v>
      </c>
      <c r="D40" s="1">
        <v>-9308</v>
      </c>
      <c r="E40" s="1"/>
      <c r="F40" s="1">
        <v>0</v>
      </c>
    </row>
    <row r="41" spans="1:6" ht="12.75">
      <c r="A41">
        <v>6993</v>
      </c>
      <c r="B41" t="s">
        <v>2</v>
      </c>
      <c r="C41" s="1">
        <v>-17600</v>
      </c>
      <c r="D41" s="1">
        <v>-17730</v>
      </c>
      <c r="E41" s="1"/>
      <c r="F41" s="1">
        <f>-15000-3000</f>
        <v>-18000</v>
      </c>
    </row>
    <row r="42" ht="12.75">
      <c r="E42" s="1"/>
    </row>
    <row r="43" spans="3:6" s="2" customFormat="1" ht="12.75">
      <c r="C43" s="7">
        <f>SUM(C16:C41)</f>
        <v>-38916.97</v>
      </c>
      <c r="D43" s="7">
        <f>SUM(D16:D41)</f>
        <v>3300.270000000004</v>
      </c>
      <c r="E43" s="7"/>
      <c r="F43" s="7">
        <f>SUM(F16:F41)</f>
        <v>-94000</v>
      </c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</sheetData>
  <sheetProtection/>
  <printOptions/>
  <pageMargins left="0.7480314960629921" right="0.5511811023622047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Footer>&amp;R&amp;F &amp;A &amp;D H Hjorth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25"/>
    </sheetView>
  </sheetViews>
  <sheetFormatPr defaultColWidth="9.140625" defaultRowHeight="12.75"/>
  <cols>
    <col min="2" max="2" width="25.28125" style="0" customWidth="1"/>
    <col min="3" max="4" width="12.57421875" style="0" customWidth="1"/>
    <col min="5" max="5" width="10.57421875" style="0" customWidth="1"/>
    <col min="6" max="6" width="12.57421875" style="0" customWidth="1"/>
    <col min="7" max="8" width="10.7109375" style="0" bestFit="1" customWidth="1"/>
    <col min="9" max="9" width="9.7109375" style="0" bestFit="1" customWidth="1"/>
  </cols>
  <sheetData>
    <row r="1" spans="1:6" ht="15">
      <c r="A1" s="3"/>
      <c r="B1" s="3" t="s">
        <v>59</v>
      </c>
      <c r="C1" s="1"/>
      <c r="F1" s="1"/>
    </row>
    <row r="2" spans="3:6" ht="12.75">
      <c r="C2" s="1"/>
      <c r="F2" s="1"/>
    </row>
    <row r="3" spans="2:6" ht="15">
      <c r="B3" s="3" t="s">
        <v>44</v>
      </c>
      <c r="C3" s="1"/>
      <c r="F3" s="1"/>
    </row>
    <row r="4" spans="2:6" ht="12.75">
      <c r="B4" s="2"/>
      <c r="C4" s="5" t="s">
        <v>60</v>
      </c>
      <c r="D4" s="5" t="s">
        <v>60</v>
      </c>
      <c r="F4" s="5" t="s">
        <v>19</v>
      </c>
    </row>
    <row r="5" spans="2:6" ht="12.75">
      <c r="B5" s="2" t="s">
        <v>22</v>
      </c>
      <c r="C5" s="4">
        <v>2011</v>
      </c>
      <c r="D5" s="4">
        <v>2012</v>
      </c>
      <c r="F5" s="4">
        <v>2013</v>
      </c>
    </row>
    <row r="6" spans="3:6" ht="12.75">
      <c r="C6" s="1"/>
      <c r="F6" s="1"/>
    </row>
    <row r="7" spans="2:6" ht="12.75">
      <c r="B7" t="s">
        <v>18</v>
      </c>
      <c r="C7" s="1">
        <f>+Camping!C7+Hamnen!C7+Övrigt!C7+C16+C17++C15+C21</f>
        <v>819987.03</v>
      </c>
      <c r="D7" s="1">
        <f>+Camping!D7+Hamnen!D7+Övrigt!D7+D16+D17</f>
        <v>888514</v>
      </c>
      <c r="E7" s="1"/>
      <c r="F7" s="1">
        <f>+Camping!F7+Hamnen!F7+Övrigt!F7+F16+F17++F15+F21</f>
        <v>840000</v>
      </c>
    </row>
    <row r="8" spans="3:6" ht="12.75">
      <c r="C8" s="1"/>
      <c r="D8" s="1"/>
      <c r="E8" s="1"/>
      <c r="F8" s="1"/>
    </row>
    <row r="9" spans="2:6" ht="12.75">
      <c r="B9" t="s">
        <v>20</v>
      </c>
      <c r="C9" s="1">
        <f>+Camping!C9+Hamnen!C9+Övrigt!C9+C18</f>
        <v>-668110</v>
      </c>
      <c r="D9" s="1">
        <f>+Camping!D9+Hamnen!D9+Övrigt!D9+D18+D20+D22+D23</f>
        <v>-745054.73</v>
      </c>
      <c r="E9" s="1"/>
      <c r="F9" s="1">
        <f>+Camping!F9+Hamnen!F9+Övrigt!F9+F18</f>
        <v>-840000</v>
      </c>
    </row>
    <row r="11" spans="2:9" ht="12.75">
      <c r="B11" s="2" t="s">
        <v>58</v>
      </c>
      <c r="C11" s="7">
        <f>+C7+C9</f>
        <v>151877.03000000003</v>
      </c>
      <c r="D11" s="7">
        <f>+D7+D9</f>
        <v>143459.27000000002</v>
      </c>
      <c r="E11" s="7"/>
      <c r="F11" s="7">
        <f>+F7+F9</f>
        <v>0</v>
      </c>
      <c r="G11" s="1"/>
      <c r="H11" s="1"/>
      <c r="I11" s="1"/>
    </row>
    <row r="12" spans="2:6" ht="12.75">
      <c r="B12" s="2"/>
      <c r="C12" s="7"/>
      <c r="D12" s="7"/>
      <c r="E12" s="7"/>
      <c r="F12" s="7"/>
    </row>
    <row r="15" spans="1:6" ht="12.75">
      <c r="A15">
        <v>8210</v>
      </c>
      <c r="B15" t="s">
        <v>57</v>
      </c>
      <c r="C15" s="1">
        <v>8881</v>
      </c>
      <c r="D15" s="1">
        <v>0</v>
      </c>
      <c r="E15" s="1"/>
      <c r="F15" s="1">
        <v>0</v>
      </c>
    </row>
    <row r="16" spans="1:6" ht="12.75">
      <c r="A16">
        <v>8300</v>
      </c>
      <c r="B16" t="s">
        <v>39</v>
      </c>
      <c r="C16" s="1">
        <v>2941</v>
      </c>
      <c r="D16" s="1">
        <v>6126</v>
      </c>
      <c r="F16" s="1">
        <v>2000</v>
      </c>
    </row>
    <row r="17" spans="1:6" ht="12.75">
      <c r="A17">
        <v>8314</v>
      </c>
      <c r="B17" t="s">
        <v>40</v>
      </c>
      <c r="C17" s="1">
        <v>7</v>
      </c>
      <c r="D17" s="1">
        <v>1</v>
      </c>
      <c r="E17" s="1"/>
      <c r="F17" s="1">
        <v>0</v>
      </c>
    </row>
    <row r="18" spans="1:8" ht="12.75">
      <c r="A18">
        <v>8400</v>
      </c>
      <c r="B18" s="6" t="s">
        <v>55</v>
      </c>
      <c r="C18" s="1">
        <v>-14736</v>
      </c>
      <c r="D18" s="1">
        <v>-28286</v>
      </c>
      <c r="E18" s="1"/>
      <c r="F18" s="1">
        <v>-5000</v>
      </c>
      <c r="H18" t="s">
        <v>68</v>
      </c>
    </row>
    <row r="19" spans="1:6" ht="12.75">
      <c r="A19">
        <v>8422</v>
      </c>
      <c r="B19" t="s">
        <v>51</v>
      </c>
      <c r="C19" s="1">
        <v>0</v>
      </c>
      <c r="D19" s="1">
        <v>0</v>
      </c>
      <c r="E19" s="1"/>
      <c r="F19" s="1">
        <v>0</v>
      </c>
    </row>
    <row r="20" spans="1:6" ht="12.75">
      <c r="A20">
        <v>8811</v>
      </c>
      <c r="B20" t="s">
        <v>49</v>
      </c>
      <c r="C20" s="1">
        <v>0</v>
      </c>
      <c r="D20" s="1">
        <v>-53500</v>
      </c>
      <c r="F20" s="1">
        <v>0</v>
      </c>
    </row>
    <row r="21" spans="1:6" ht="12.75">
      <c r="A21">
        <v>8819</v>
      </c>
      <c r="B21" t="s">
        <v>48</v>
      </c>
      <c r="C21" s="1">
        <v>38000</v>
      </c>
      <c r="D21" s="1">
        <v>0</v>
      </c>
      <c r="F21" s="1">
        <v>7000</v>
      </c>
    </row>
    <row r="22" spans="1:6" ht="12.75">
      <c r="A22">
        <v>8850</v>
      </c>
      <c r="B22" t="s">
        <v>47</v>
      </c>
      <c r="C22" s="1">
        <v>0</v>
      </c>
      <c r="D22" s="1">
        <v>-5000</v>
      </c>
      <c r="F22" s="1">
        <v>0</v>
      </c>
    </row>
    <row r="23" spans="1:6" ht="12.75">
      <c r="A23">
        <v>8910</v>
      </c>
      <c r="B23" t="s">
        <v>46</v>
      </c>
      <c r="C23" s="1">
        <v>0</v>
      </c>
      <c r="D23" s="1">
        <v>-42285</v>
      </c>
      <c r="F23" s="1">
        <v>0</v>
      </c>
    </row>
    <row r="24" spans="3:6" ht="12.75">
      <c r="C24" s="1"/>
      <c r="D24" s="1"/>
      <c r="F24" s="1"/>
    </row>
    <row r="25" spans="3:8" ht="12.75">
      <c r="C25" s="7">
        <f>SUM(C15:C24)</f>
        <v>35093</v>
      </c>
      <c r="D25" s="7">
        <f>SUM(D15:D24)</f>
        <v>-122944</v>
      </c>
      <c r="E25" s="7"/>
      <c r="F25" s="7">
        <f>SUM(F15:F24)</f>
        <v>4000</v>
      </c>
      <c r="H25" s="1"/>
    </row>
    <row r="28" spans="4:6" ht="12.75">
      <c r="D28" s="4"/>
      <c r="F28" s="4"/>
    </row>
    <row r="29" spans="4:5" ht="12.75">
      <c r="D29" s="1"/>
      <c r="E29" s="1"/>
    </row>
    <row r="30" spans="3:8" ht="12.75">
      <c r="C30" s="1"/>
      <c r="D30" s="11"/>
      <c r="F30" s="11"/>
      <c r="G30" s="1"/>
      <c r="H30" s="1"/>
    </row>
    <row r="34" ht="12.75">
      <c r="D34" s="1"/>
    </row>
    <row r="35" ht="12.75">
      <c r="D35" s="1"/>
    </row>
    <row r="36" ht="12.75">
      <c r="D36" s="1"/>
    </row>
  </sheetData>
  <sheetProtection/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&amp;R&amp;F &amp;A &amp;D H. Hjorth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Henry</cp:lastModifiedBy>
  <cp:lastPrinted>2013-01-30T10:12:01Z</cp:lastPrinted>
  <dcterms:created xsi:type="dcterms:W3CDTF">2008-11-14T11:25:29Z</dcterms:created>
  <dcterms:modified xsi:type="dcterms:W3CDTF">2013-01-30T10:12:06Z</dcterms:modified>
  <cp:category/>
  <cp:version/>
  <cp:contentType/>
  <cp:contentStatus/>
</cp:coreProperties>
</file>